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lofelles\home-is\HAV\hav187777\Documents\Marthe\"/>
    </mc:Choice>
  </mc:AlternateContent>
  <bookViews>
    <workbookView xWindow="590" yWindow="110" windowWidth="17030" windowHeight="7370"/>
  </bookViews>
  <sheets>
    <sheet name="2020" sheetId="1" r:id="rId1"/>
  </sheets>
  <externalReferences>
    <externalReference r:id="rId2"/>
  </externalReferences>
  <definedNames>
    <definedName name="_xlnm._FilterDatabase" localSheetId="0" hidden="1">'2020'!$A$10:$T$29</definedName>
    <definedName name="_xlnm._FilterDatabase" hidden="1">[1]A!#REF!</definedName>
    <definedName name="_Sort" hidden="1">[1]A!#REF!</definedName>
    <definedName name="Total" comment="calls">'2020'!$J$7</definedName>
    <definedName name="_xlnm.Print_Area" localSheetId="0">'2020'!$D$1:$S$43</definedName>
    <definedName name="_xlnm.Print_Titles" localSheetId="0">'2020'!$1:$10</definedName>
    <definedName name="_xlnm.Print_Titles">[1]A!#REF!</definedName>
  </definedNames>
  <calcPr calcId="162913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C11" i="1" l="1"/>
  <c r="E44" i="1" l="1"/>
  <c r="C44" i="1"/>
  <c r="E42" i="1"/>
  <c r="E40" i="1"/>
  <c r="C40" i="1"/>
  <c r="E38" i="1"/>
  <c r="M7" i="1"/>
  <c r="L7" i="1"/>
  <c r="S5" i="1"/>
  <c r="L9" i="1" l="1"/>
  <c r="M9" i="1"/>
  <c r="C41" i="1"/>
  <c r="C45" i="1"/>
  <c r="C38" i="1"/>
  <c r="E41" i="1"/>
  <c r="C42" i="1"/>
  <c r="E45" i="1"/>
  <c r="C39" i="1"/>
  <c r="C43" i="1"/>
  <c r="E39" i="1"/>
  <c r="E43" i="1"/>
</calcChain>
</file>

<file path=xl/sharedStrings.xml><?xml version="1.0" encoding="utf-8"?>
<sst xmlns="http://schemas.openxmlformats.org/spreadsheetml/2006/main" count="292" uniqueCount="76">
  <si>
    <t xml:space="preserve">CRUISE SHIP BOOKING LIST </t>
  </si>
  <si>
    <t>CRUISESKIP BOOKINGLISTE</t>
  </si>
  <si>
    <r>
      <rPr>
        <b/>
        <sz val="11"/>
        <color theme="0"/>
        <rFont val="Calibri"/>
        <family val="2"/>
        <scheme val="minor"/>
      </rPr>
      <t>Quays</t>
    </r>
    <r>
      <rPr>
        <sz val="11"/>
        <color theme="0"/>
        <rFont val="Calibri"/>
        <family val="2"/>
        <scheme val="minor"/>
      </rPr>
      <t xml:space="preserve"> / kai</t>
    </r>
  </si>
  <si>
    <t>Inaugural calls</t>
  </si>
  <si>
    <t>Turnaround calls</t>
  </si>
  <si>
    <t>Updated</t>
  </si>
  <si>
    <r>
      <rPr>
        <b/>
        <sz val="11"/>
        <color theme="1"/>
        <rFont val="Calibri"/>
        <family val="2"/>
        <scheme val="minor"/>
      </rPr>
      <t>SAK</t>
    </r>
    <r>
      <rPr>
        <sz val="11"/>
        <color theme="1"/>
        <rFont val="Calibri"/>
        <family val="2"/>
        <scheme val="minor"/>
      </rPr>
      <t xml:space="preserve">=Søndre Akershuskai; </t>
    </r>
    <r>
      <rPr>
        <b/>
        <sz val="11"/>
        <color theme="1"/>
        <rFont val="Calibri"/>
        <family val="2"/>
        <scheme val="minor"/>
      </rPr>
      <t>REV</t>
    </r>
    <r>
      <rPr>
        <sz val="11"/>
        <color theme="1"/>
        <rFont val="Calibri"/>
        <family val="2"/>
        <scheme val="minor"/>
      </rPr>
      <t xml:space="preserve">=Revierkaia; </t>
    </r>
    <r>
      <rPr>
        <b/>
        <sz val="11"/>
        <color theme="1"/>
        <rFont val="Calibri"/>
        <family val="2"/>
        <scheme val="minor"/>
      </rPr>
      <t>FIL</t>
    </r>
    <r>
      <rPr>
        <sz val="11"/>
        <color theme="1"/>
        <rFont val="Calibri"/>
        <family val="2"/>
        <scheme val="minor"/>
      </rPr>
      <t xml:space="preserve">=Filipstad; </t>
    </r>
    <r>
      <rPr>
        <b/>
        <sz val="11"/>
        <color theme="1"/>
        <rFont val="Calibri"/>
        <family val="2"/>
        <scheme val="minor"/>
      </rPr>
      <t>VIP</t>
    </r>
    <r>
      <rPr>
        <sz val="11"/>
        <color theme="1"/>
        <rFont val="Calibri"/>
        <family val="2"/>
        <scheme val="minor"/>
      </rPr>
      <t>=Vippetangen</t>
    </r>
  </si>
  <si>
    <t>Førstegangsanløp</t>
  </si>
  <si>
    <t>Snuhavnsanløp</t>
  </si>
  <si>
    <r>
      <t>&lt; Total calls/</t>
    </r>
    <r>
      <rPr>
        <sz val="12"/>
        <color theme="1"/>
        <rFont val="Calibri"/>
        <family val="2"/>
        <scheme val="minor"/>
      </rPr>
      <t>anløp</t>
    </r>
  </si>
  <si>
    <t>IMO</t>
  </si>
  <si>
    <t>FLAG</t>
  </si>
  <si>
    <t>DAYS</t>
  </si>
  <si>
    <t>NO.</t>
  </si>
  <si>
    <t>DAY</t>
  </si>
  <si>
    <t>DATE</t>
  </si>
  <si>
    <t>ETA</t>
  </si>
  <si>
    <t>ETD</t>
  </si>
  <si>
    <t>QUAY</t>
  </si>
  <si>
    <t>SHIP NAME</t>
  </si>
  <si>
    <t>PAX</t>
  </si>
  <si>
    <t>GT</t>
  </si>
  <si>
    <t>CRUISE LINE</t>
  </si>
  <si>
    <t>LOA</t>
  </si>
  <si>
    <t>DRAFT</t>
  </si>
  <si>
    <t>FROM</t>
  </si>
  <si>
    <t>TO</t>
  </si>
  <si>
    <t>SHIP AGENT</t>
  </si>
  <si>
    <t xml:space="preserve">SHORE EX </t>
  </si>
  <si>
    <t>Average/gj.snitt</t>
  </si>
  <si>
    <t>FLAGG</t>
  </si>
  <si>
    <t>DAGER</t>
  </si>
  <si>
    <t>NR.</t>
  </si>
  <si>
    <t>DAG</t>
  </si>
  <si>
    <t>DATO</t>
  </si>
  <si>
    <t>TID</t>
  </si>
  <si>
    <t>DATO2</t>
  </si>
  <si>
    <t>TID2</t>
  </si>
  <si>
    <t>KAI</t>
  </si>
  <si>
    <t>FARTØYSNAVN</t>
  </si>
  <si>
    <t>PASSJ.</t>
  </si>
  <si>
    <t>BT</t>
  </si>
  <si>
    <t>CRUISEREDERI</t>
  </si>
  <si>
    <t>MTR</t>
  </si>
  <si>
    <t>DYBDE</t>
  </si>
  <si>
    <t>FRA</t>
  </si>
  <si>
    <t>TIL</t>
  </si>
  <si>
    <t>SKIPSAGENT</t>
  </si>
  <si>
    <t>UTFLUKTER</t>
  </si>
  <si>
    <t>SAK</t>
  </si>
  <si>
    <t>Skagen</t>
  </si>
  <si>
    <t>European</t>
  </si>
  <si>
    <t>GAC</t>
  </si>
  <si>
    <t>Hamburg</t>
  </si>
  <si>
    <t>Malta</t>
  </si>
  <si>
    <t>Copenhagen</t>
  </si>
  <si>
    <t>Rotterdam</t>
  </si>
  <si>
    <t>Kiel</t>
  </si>
  <si>
    <t>TUI</t>
  </si>
  <si>
    <t>Bah</t>
  </si>
  <si>
    <t>VIP</t>
  </si>
  <si>
    <t/>
  </si>
  <si>
    <t>Norwegian CL</t>
  </si>
  <si>
    <t xml:space="preserve">Norwegian Escape </t>
  </si>
  <si>
    <t>Fil</t>
  </si>
  <si>
    <t>Seadream 1</t>
  </si>
  <si>
    <t>Seadream</t>
  </si>
  <si>
    <t>Rosendal</t>
  </si>
  <si>
    <t>Seadream 2</t>
  </si>
  <si>
    <t>Lisboa</t>
  </si>
  <si>
    <t>Fredricia</t>
  </si>
  <si>
    <t>Hapag-Lloyd</t>
  </si>
  <si>
    <t>Mein Schiff 2 *</t>
  </si>
  <si>
    <t xml:space="preserve">Mein Schiff 1 </t>
  </si>
  <si>
    <t>Sat</t>
  </si>
  <si>
    <t>Hanseatic Inspiratation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</si>
</sst>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0.0"/>
    <numFmt numFmtId="165" formatCode="[$-409]mmm\-yy;@"/>
    <numFmt numFmtId="166" formatCode="[$-409]d\-mmm;@"/>
    <numFmt numFmtId="167" formatCode="_-* #,##0_-;\-* #,##0_-;_-* &quot;-&quot;??_-;_-@_-"/>
    <numFmt numFmtId="168" formatCode="[$-409]d\-mmm\-yy;@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theme="1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n">
        <color indexed="64"/>
      </top>
      <bottom style="thick">
        <color theme="1"/>
      </bottom>
      <diagonal/>
    </border>
  </borders>
  <cellStyleXfs count="4">
    <xf numFmtId="0" fontId="0" fillId="0" borderId="0"/>
    <xf numFmtId="0" fontId="11" fillId="0" borderId="0" applyBorder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NumberFormat="1" applyFont="1" applyBorder="1"/>
    <xf numFmtId="0" fontId="0" fillId="0" borderId="2" xfId="0" applyFont="1" applyBorder="1"/>
    <xf numFmtId="0" fontId="0" fillId="3" borderId="0" xfId="0" applyFont="1" applyFill="1"/>
    <xf numFmtId="0" fontId="0" fillId="0" borderId="7" xfId="0" applyNumberFormat="1" applyFont="1" applyBorder="1"/>
    <xf numFmtId="0" fontId="0" fillId="0" borderId="8" xfId="0" applyFont="1" applyBorder="1"/>
    <xf numFmtId="0" fontId="0" fillId="0" borderId="0" xfId="0" applyNumberFormat="1" applyFont="1"/>
    <xf numFmtId="3" fontId="0" fillId="0" borderId="0" xfId="0" applyNumberFormat="1" applyFont="1"/>
    <xf numFmtId="0" fontId="8" fillId="4" borderId="6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left"/>
    </xf>
    <xf numFmtId="14" fontId="0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/>
    <xf numFmtId="14" fontId="0" fillId="0" borderId="0" xfId="0" applyNumberFormat="1" applyFont="1"/>
    <xf numFmtId="3" fontId="10" fillId="0" borderId="15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left" vertical="center"/>
    </xf>
    <xf numFmtId="3" fontId="10" fillId="0" borderId="17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20" fontId="1" fillId="2" borderId="18" xfId="0" applyNumberFormat="1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4" fontId="1" fillId="2" borderId="2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18" xfId="0" applyFont="1" applyBorder="1"/>
    <xf numFmtId="0" fontId="0" fillId="0" borderId="18" xfId="0" applyFont="1" applyBorder="1" applyAlignment="1">
      <alignment horizontal="center"/>
    </xf>
    <xf numFmtId="0" fontId="0" fillId="0" borderId="18" xfId="0" applyNumberFormat="1" applyFont="1" applyBorder="1"/>
    <xf numFmtId="165" fontId="0" fillId="0" borderId="18" xfId="0" applyNumberFormat="1" applyFont="1" applyBorder="1"/>
    <xf numFmtId="166" fontId="0" fillId="0" borderId="18" xfId="0" applyNumberFormat="1" applyFont="1" applyBorder="1"/>
    <xf numFmtId="20" fontId="0" fillId="0" borderId="18" xfId="0" applyNumberFormat="1" applyFont="1" applyBorder="1"/>
    <xf numFmtId="14" fontId="0" fillId="0" borderId="18" xfId="0" applyNumberFormat="1" applyFont="1" applyBorder="1" applyAlignment="1">
      <alignment horizontal="center"/>
    </xf>
    <xf numFmtId="14" fontId="0" fillId="0" borderId="18" xfId="0" applyNumberFormat="1" applyFont="1" applyBorder="1"/>
    <xf numFmtId="3" fontId="0" fillId="0" borderId="18" xfId="0" applyNumberFormat="1" applyFont="1" applyBorder="1"/>
    <xf numFmtId="0" fontId="0" fillId="3" borderId="0" xfId="0" applyFont="1" applyFill="1" applyAlignment="1">
      <alignment horizontal="center"/>
    </xf>
    <xf numFmtId="0" fontId="0" fillId="3" borderId="0" xfId="0" applyNumberFormat="1" applyFont="1" applyFill="1"/>
    <xf numFmtId="164" fontId="0" fillId="0" borderId="18" xfId="0" applyNumberFormat="1" applyFont="1" applyBorder="1"/>
    <xf numFmtId="167" fontId="1" fillId="2" borderId="19" xfId="2" applyNumberFormat="1" applyFont="1" applyFill="1" applyBorder="1" applyAlignment="1">
      <alignment horizontal="center"/>
    </xf>
    <xf numFmtId="0" fontId="0" fillId="5" borderId="18" xfId="0" applyFont="1" applyFill="1" applyBorder="1"/>
    <xf numFmtId="168" fontId="0" fillId="0" borderId="18" xfId="0" applyNumberFormat="1" applyFont="1" applyBorder="1"/>
    <xf numFmtId="44" fontId="0" fillId="0" borderId="18" xfId="3" applyFont="1" applyBorder="1"/>
    <xf numFmtId="168" fontId="0" fillId="3" borderId="18" xfId="0" applyNumberFormat="1" applyFont="1" applyFill="1" applyBorder="1"/>
    <xf numFmtId="20" fontId="0" fillId="3" borderId="18" xfId="0" applyNumberFormat="1" applyFont="1" applyFill="1" applyBorder="1"/>
    <xf numFmtId="14" fontId="0" fillId="3" borderId="18" xfId="0" applyNumberFormat="1" applyFont="1" applyFill="1" applyBorder="1" applyAlignment="1">
      <alignment horizontal="center"/>
    </xf>
    <xf numFmtId="14" fontId="0" fillId="3" borderId="18" xfId="0" applyNumberFormat="1" applyFont="1" applyFill="1" applyBorder="1"/>
    <xf numFmtId="168" fontId="0" fillId="5" borderId="18" xfId="0" applyNumberFormat="1" applyFont="1" applyFill="1" applyBorder="1"/>
    <xf numFmtId="20" fontId="0" fillId="5" borderId="18" xfId="0" applyNumberFormat="1" applyFont="1" applyFill="1" applyBorder="1"/>
    <xf numFmtId="14" fontId="0" fillId="5" borderId="18" xfId="0" applyNumberFormat="1" applyFont="1" applyFill="1" applyBorder="1" applyAlignment="1">
      <alignment horizontal="center"/>
    </xf>
    <xf numFmtId="14" fontId="0" fillId="5" borderId="18" xfId="0" applyNumberFormat="1" applyFont="1" applyFill="1" applyBorder="1"/>
    <xf numFmtId="3" fontId="0" fillId="5" borderId="18" xfId="0" applyNumberFormat="1" applyFont="1" applyFill="1" applyBorder="1"/>
    <xf numFmtId="164" fontId="0" fillId="5" borderId="18" xfId="0" applyNumberFormat="1" applyFont="1" applyFill="1" applyBorder="1"/>
    <xf numFmtId="0" fontId="8" fillId="5" borderId="6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left"/>
    </xf>
    <xf numFmtId="3" fontId="0" fillId="3" borderId="18" xfId="0" applyNumberFormat="1" applyFont="1" applyFill="1" applyBorder="1"/>
    <xf numFmtId="0" fontId="0" fillId="3" borderId="18" xfId="0" applyFont="1" applyFill="1" applyBorder="1"/>
    <xf numFmtId="164" fontId="0" fillId="3" borderId="18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">
    <cellStyle name="Komma" xfId="2" builtinId="3"/>
    <cellStyle name="Normal" xfId="0" builtinId="0"/>
    <cellStyle name="Normal 2" xfId="1"/>
    <cellStyle name="Valuta" xfId="3" builtinId="4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123833</xdr:colOff>
      <xdr:row>0</xdr:row>
      <xdr:rowOff>90502</xdr:rowOff>
    </xdr:from>
    <xdr:to>
      <xdr:col>5</xdr:col>
      <xdr:colOff>688221</xdr:colOff>
      <xdr:row>1</xdr:row>
      <xdr:rowOff>139555</xdr:rowOff>
    </xdr:to>
    <xdr:pic>
      <xdr:nvPicPr>
        <xdr:cNvPr id="2" name="Bilde 1" descr="cid:image001.png@01D26BF0.39D21CC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013" y="90502"/>
          <a:ext cx="1207855" cy="3767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fikk\Trafikksentralen\Havnekaptein\Cruise\2020\Forventede%20cruiseanl&#248;p%202020%20Sat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X"/>
      <sheetName val="JP"/>
      <sheetName val="2020"/>
      <sheetName val="A"/>
      <sheetName val="Forklar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5"/>
  <sheetViews>
    <sheetView tabSelected="1" view="pageBreakPreview" zoomScale="110" zoomScaleNormal="90" zoomScaleSheetLayoutView="110" workbookViewId="0">
      <selection activeCell="L28" sqref="L28"/>
    </sheetView>
  </sheetViews>
  <sheetFormatPr baseColWidth="10" defaultColWidth="10.54296875" defaultRowHeight="14.5" x14ac:dyDescent="0.35"/>
  <cols>
    <col min="1" max="1" width="9.54296875" style="5" bestFit="1" customWidth="1"/>
    <col min="2" max="2" width="5.54296875" style="5" customWidth="1"/>
    <col min="3" max="3" width="6.453125" style="53" customWidth="1"/>
    <col min="4" max="4" width="5" style="54" customWidth="1"/>
    <col min="5" max="5" width="4.54296875" style="5" customWidth="1"/>
    <col min="6" max="6" width="11.26953125" style="5" bestFit="1" customWidth="1"/>
    <col min="7" max="7" width="7.81640625" style="5" customWidth="1"/>
    <col min="8" max="8" width="12.453125" style="5" bestFit="1" customWidth="1"/>
    <col min="9" max="9" width="6.453125" style="5" customWidth="1"/>
    <col min="10" max="10" width="5.54296875" style="53" customWidth="1"/>
    <col min="11" max="11" width="22.453125" style="5" bestFit="1" customWidth="1"/>
    <col min="12" max="12" width="8.54296875" style="5" customWidth="1"/>
    <col min="13" max="13" width="12.26953125" style="5" bestFit="1" customWidth="1"/>
    <col min="14" max="14" width="16.26953125" style="5" customWidth="1"/>
    <col min="15" max="15" width="5.54296875" style="5" customWidth="1"/>
    <col min="16" max="16" width="6.453125" style="5" customWidth="1"/>
    <col min="17" max="17" width="15.54296875" style="5" bestFit="1" customWidth="1"/>
    <col min="18" max="18" width="11.54296875" style="5" customWidth="1"/>
    <col min="19" max="19" width="16.7265625" style="5" bestFit="1" customWidth="1"/>
    <col min="20" max="20" width="9.54296875" style="5" customWidth="1"/>
    <col min="21" max="16384" width="10.54296875" style="5"/>
  </cols>
  <sheetData>
    <row r="1" spans="1:20" ht="26" x14ac:dyDescent="0.6">
      <c r="A1" s="1"/>
      <c r="B1" s="1"/>
      <c r="C1" s="2"/>
      <c r="D1" s="3"/>
      <c r="E1" s="4"/>
      <c r="F1" s="4"/>
      <c r="G1" s="4"/>
      <c r="H1" s="75" t="s">
        <v>0</v>
      </c>
      <c r="I1" s="76"/>
      <c r="J1" s="76"/>
      <c r="K1" s="76"/>
      <c r="L1" s="76"/>
      <c r="M1" s="76"/>
      <c r="N1" s="76"/>
      <c r="O1" s="76"/>
      <c r="P1" s="76"/>
      <c r="Q1" s="76"/>
      <c r="R1" s="77"/>
      <c r="S1" s="78">
        <v>2020</v>
      </c>
      <c r="T1" s="1"/>
    </row>
    <row r="2" spans="1:20" ht="21.5" thickBot="1" x14ac:dyDescent="0.55000000000000004">
      <c r="A2" s="1"/>
      <c r="B2" s="1"/>
      <c r="C2" s="2"/>
      <c r="D2" s="6"/>
      <c r="E2" s="7"/>
      <c r="F2" s="7"/>
      <c r="G2" s="7"/>
      <c r="H2" s="80" t="s">
        <v>1</v>
      </c>
      <c r="I2" s="81"/>
      <c r="J2" s="81"/>
      <c r="K2" s="81"/>
      <c r="L2" s="81"/>
      <c r="M2" s="81"/>
      <c r="N2" s="81"/>
      <c r="O2" s="81"/>
      <c r="P2" s="81"/>
      <c r="Q2" s="81"/>
      <c r="R2" s="82"/>
      <c r="S2" s="79"/>
      <c r="T2" s="1"/>
    </row>
    <row r="3" spans="1:20" ht="5.25" customHeight="1" thickBot="1" x14ac:dyDescent="0.4">
      <c r="A3" s="1"/>
      <c r="B3" s="1"/>
      <c r="C3" s="2"/>
      <c r="D3" s="8"/>
      <c r="E3" s="1"/>
      <c r="F3" s="1"/>
      <c r="G3" s="1"/>
      <c r="H3" s="1"/>
      <c r="I3" s="1"/>
      <c r="J3" s="2"/>
      <c r="K3" s="1"/>
      <c r="L3" s="9"/>
      <c r="M3" s="9"/>
      <c r="N3" s="1"/>
      <c r="O3" s="1"/>
      <c r="P3" s="1"/>
      <c r="Q3" s="1"/>
      <c r="R3" s="1"/>
      <c r="S3" s="1"/>
      <c r="T3" s="1"/>
    </row>
    <row r="4" spans="1:20" ht="14.25" customHeight="1" x14ac:dyDescent="0.35">
      <c r="A4" s="1"/>
      <c r="B4" s="1"/>
      <c r="C4" s="1"/>
      <c r="D4" s="83" t="s">
        <v>2</v>
      </c>
      <c r="E4" s="84"/>
      <c r="F4" s="84"/>
      <c r="G4" s="84"/>
      <c r="H4" s="84"/>
      <c r="I4" s="84"/>
      <c r="J4" s="84"/>
      <c r="K4" s="85"/>
      <c r="L4" s="1"/>
      <c r="M4" s="86">
        <v>0</v>
      </c>
      <c r="N4" s="10" t="s">
        <v>3</v>
      </c>
      <c r="O4" s="88">
        <v>11</v>
      </c>
      <c r="P4" s="89"/>
      <c r="Q4" s="70" t="s">
        <v>4</v>
      </c>
      <c r="R4" s="1"/>
      <c r="S4" s="11" t="s">
        <v>5</v>
      </c>
      <c r="T4" s="1"/>
    </row>
    <row r="5" spans="1:20" ht="15" customHeight="1" thickBot="1" x14ac:dyDescent="0.4">
      <c r="A5" s="1"/>
      <c r="B5" s="1"/>
      <c r="C5" s="1"/>
      <c r="D5" s="92" t="s">
        <v>6</v>
      </c>
      <c r="E5" s="93"/>
      <c r="F5" s="93"/>
      <c r="G5" s="93"/>
      <c r="H5" s="93"/>
      <c r="I5" s="93"/>
      <c r="J5" s="93"/>
      <c r="K5" s="94"/>
      <c r="L5" s="1"/>
      <c r="M5" s="87"/>
      <c r="N5" s="12" t="s">
        <v>7</v>
      </c>
      <c r="O5" s="90"/>
      <c r="P5" s="91"/>
      <c r="Q5" s="71" t="s">
        <v>8</v>
      </c>
      <c r="R5" s="1"/>
      <c r="S5" s="13">
        <f ca="1">TODAY()</f>
        <v>44074</v>
      </c>
      <c r="T5" s="1"/>
    </row>
    <row r="6" spans="1:20" ht="7.5" customHeight="1" thickBot="1" x14ac:dyDescent="0.4">
      <c r="A6" s="1"/>
      <c r="B6" s="1"/>
      <c r="C6" s="1"/>
      <c r="D6" s="14"/>
      <c r="E6" s="15"/>
      <c r="F6" s="15"/>
      <c r="G6" s="15"/>
      <c r="H6" s="15"/>
      <c r="I6" s="15"/>
      <c r="J6" s="15"/>
      <c r="K6" s="15"/>
      <c r="L6" s="16"/>
      <c r="M6" s="17"/>
      <c r="N6" s="17"/>
      <c r="O6" s="17"/>
      <c r="P6" s="17"/>
      <c r="Q6" s="18"/>
      <c r="R6" s="19"/>
      <c r="S6" s="1"/>
      <c r="T6" s="1"/>
    </row>
    <row r="7" spans="1:20" ht="16.5" thickTop="1" thickBot="1" x14ac:dyDescent="0.4">
      <c r="A7" s="1"/>
      <c r="B7" s="1"/>
      <c r="C7" s="2"/>
      <c r="D7" s="8"/>
      <c r="E7" s="1"/>
      <c r="F7" s="1"/>
      <c r="G7" s="1"/>
      <c r="H7" s="20"/>
      <c r="I7" s="1"/>
      <c r="J7" s="21">
        <v>16</v>
      </c>
      <c r="K7" s="22" t="s">
        <v>9</v>
      </c>
      <c r="L7" s="23">
        <f>SUM(L13:L27)</f>
        <v>14316</v>
      </c>
      <c r="M7" s="23">
        <f>SUM(M13:M27)</f>
        <v>554467</v>
      </c>
      <c r="N7" s="1"/>
      <c r="O7" s="1"/>
      <c r="P7" s="1"/>
      <c r="Q7" s="1"/>
      <c r="R7" s="1"/>
      <c r="S7" s="1"/>
      <c r="T7" s="1"/>
    </row>
    <row r="8" spans="1:20" s="33" customFormat="1" ht="15" thickTop="1" x14ac:dyDescent="0.35">
      <c r="A8" s="24" t="s">
        <v>10</v>
      </c>
      <c r="B8" s="24" t="s">
        <v>11</v>
      </c>
      <c r="C8" s="24" t="s">
        <v>12</v>
      </c>
      <c r="D8" s="25" t="s">
        <v>13</v>
      </c>
      <c r="E8" s="24" t="s">
        <v>14</v>
      </c>
      <c r="F8" s="26" t="s">
        <v>15</v>
      </c>
      <c r="G8" s="27" t="s">
        <v>16</v>
      </c>
      <c r="H8" s="26" t="s">
        <v>15</v>
      </c>
      <c r="I8" s="27" t="s">
        <v>17</v>
      </c>
      <c r="J8" s="28" t="s">
        <v>18</v>
      </c>
      <c r="K8" s="28" t="s">
        <v>19</v>
      </c>
      <c r="L8" s="29" t="s">
        <v>20</v>
      </c>
      <c r="M8" s="29" t="s">
        <v>21</v>
      </c>
      <c r="N8" s="30" t="s">
        <v>22</v>
      </c>
      <c r="O8" s="31" t="s">
        <v>23</v>
      </c>
      <c r="P8" s="32" t="s">
        <v>24</v>
      </c>
      <c r="Q8" s="24" t="s">
        <v>25</v>
      </c>
      <c r="R8" s="24" t="s">
        <v>26</v>
      </c>
      <c r="S8" s="24" t="s">
        <v>27</v>
      </c>
      <c r="T8" s="24" t="s">
        <v>28</v>
      </c>
    </row>
    <row r="9" spans="1:20" s="33" customFormat="1" x14ac:dyDescent="0.35">
      <c r="A9" s="24"/>
      <c r="B9" s="24"/>
      <c r="C9" s="24"/>
      <c r="D9" s="25"/>
      <c r="E9" s="24"/>
      <c r="F9" s="26"/>
      <c r="G9" s="27"/>
      <c r="H9" s="26"/>
      <c r="I9" s="27"/>
      <c r="J9" s="34"/>
      <c r="K9" s="34" t="s">
        <v>29</v>
      </c>
      <c r="L9" s="56">
        <f>L7/J7</f>
        <v>894.75</v>
      </c>
      <c r="M9" s="56">
        <f>M7/J7</f>
        <v>34654.1875</v>
      </c>
      <c r="N9" s="35"/>
      <c r="O9" s="29"/>
      <c r="P9" s="32"/>
      <c r="Q9" s="24"/>
      <c r="R9" s="24"/>
      <c r="S9" s="24"/>
      <c r="T9" s="24"/>
    </row>
    <row r="10" spans="1:20" s="43" customFormat="1" ht="19.5" customHeight="1" thickBot="1" x14ac:dyDescent="0.4">
      <c r="A10" s="36" t="s">
        <v>10</v>
      </c>
      <c r="B10" s="36" t="s">
        <v>30</v>
      </c>
      <c r="C10" s="36" t="s">
        <v>31</v>
      </c>
      <c r="D10" s="37" t="s">
        <v>32</v>
      </c>
      <c r="E10" s="36" t="s">
        <v>33</v>
      </c>
      <c r="F10" s="36" t="s">
        <v>34</v>
      </c>
      <c r="G10" s="36" t="s">
        <v>35</v>
      </c>
      <c r="H10" s="36" t="s">
        <v>36</v>
      </c>
      <c r="I10" s="36" t="s">
        <v>37</v>
      </c>
      <c r="J10" s="38" t="s">
        <v>38</v>
      </c>
      <c r="K10" s="39" t="s">
        <v>39</v>
      </c>
      <c r="L10" s="40" t="s">
        <v>40</v>
      </c>
      <c r="M10" s="40" t="s">
        <v>41</v>
      </c>
      <c r="N10" s="41" t="s">
        <v>42</v>
      </c>
      <c r="O10" s="40" t="s">
        <v>43</v>
      </c>
      <c r="P10" s="42" t="s">
        <v>44</v>
      </c>
      <c r="Q10" s="36" t="s">
        <v>45</v>
      </c>
      <c r="R10" s="36" t="s">
        <v>46</v>
      </c>
      <c r="S10" s="36" t="s">
        <v>47</v>
      </c>
      <c r="T10" s="36" t="s">
        <v>48</v>
      </c>
    </row>
    <row r="11" spans="1:20" s="43" customFormat="1" ht="19.5" customHeight="1" thickTop="1" x14ac:dyDescent="0.35">
      <c r="A11" s="44">
        <v>8203438</v>
      </c>
      <c r="B11" s="44" t="s">
        <v>59</v>
      </c>
      <c r="C11" s="45">
        <f>+H11-F11+1</f>
        <v>1</v>
      </c>
      <c r="D11" s="46">
        <v>1</v>
      </c>
      <c r="E11" s="47" t="str">
        <f t="shared" ref="E11:E25" si="0">+TEXT(F11,"[$-409]ddd")</f>
        <v>Sat</v>
      </c>
      <c r="F11" s="64">
        <v>44009</v>
      </c>
      <c r="G11" s="65">
        <v>0.33333333333333331</v>
      </c>
      <c r="H11" s="64">
        <v>44009</v>
      </c>
      <c r="I11" s="65">
        <v>0.75</v>
      </c>
      <c r="J11" s="66" t="s">
        <v>60</v>
      </c>
      <c r="K11" s="67" t="s">
        <v>65</v>
      </c>
      <c r="L11" s="68">
        <v>100</v>
      </c>
      <c r="M11" s="68">
        <v>4333</v>
      </c>
      <c r="N11" s="57" t="s">
        <v>66</v>
      </c>
      <c r="O11" s="57">
        <v>91</v>
      </c>
      <c r="P11" s="69">
        <v>6</v>
      </c>
      <c r="Q11" s="57" t="s">
        <v>50</v>
      </c>
      <c r="R11" s="57" t="s">
        <v>67</v>
      </c>
      <c r="S11" s="57" t="s">
        <v>52</v>
      </c>
      <c r="T11" s="36"/>
    </row>
    <row r="12" spans="1:20" s="43" customFormat="1" ht="19.5" customHeight="1" x14ac:dyDescent="0.35">
      <c r="A12" s="44">
        <v>8203440</v>
      </c>
      <c r="B12" s="44" t="s">
        <v>59</v>
      </c>
      <c r="C12" s="45">
        <v>1</v>
      </c>
      <c r="D12" s="46">
        <v>2</v>
      </c>
      <c r="E12" s="47" t="str">
        <f t="shared" si="0"/>
        <v>Sat</v>
      </c>
      <c r="F12" s="64">
        <v>44009</v>
      </c>
      <c r="G12" s="65">
        <v>0.33333333333333331</v>
      </c>
      <c r="H12" s="64">
        <v>44009</v>
      </c>
      <c r="I12" s="65">
        <v>0.75</v>
      </c>
      <c r="J12" s="66" t="s">
        <v>60</v>
      </c>
      <c r="K12" s="67" t="s">
        <v>68</v>
      </c>
      <c r="L12" s="68">
        <v>100</v>
      </c>
      <c r="M12" s="68">
        <v>4333</v>
      </c>
      <c r="N12" s="57" t="s">
        <v>66</v>
      </c>
      <c r="O12" s="57">
        <v>105</v>
      </c>
      <c r="P12" s="69">
        <v>6</v>
      </c>
      <c r="Q12" s="57" t="s">
        <v>69</v>
      </c>
      <c r="R12" s="57" t="s">
        <v>50</v>
      </c>
      <c r="S12" s="57" t="s">
        <v>52</v>
      </c>
      <c r="T12" s="36"/>
    </row>
    <row r="13" spans="1:20" ht="17.25" customHeight="1" x14ac:dyDescent="0.35">
      <c r="A13" s="44">
        <v>8203440</v>
      </c>
      <c r="B13" s="44" t="s">
        <v>59</v>
      </c>
      <c r="C13" s="45">
        <v>1</v>
      </c>
      <c r="D13" s="46">
        <v>3</v>
      </c>
      <c r="E13" s="47" t="str">
        <f t="shared" si="0"/>
        <v>Sat</v>
      </c>
      <c r="F13" s="64">
        <v>44023</v>
      </c>
      <c r="G13" s="65">
        <v>0.33333333333333331</v>
      </c>
      <c r="H13" s="64">
        <v>44023</v>
      </c>
      <c r="I13" s="65">
        <v>0.75</v>
      </c>
      <c r="J13" s="66" t="s">
        <v>60</v>
      </c>
      <c r="K13" s="67" t="s">
        <v>68</v>
      </c>
      <c r="L13" s="68">
        <v>100</v>
      </c>
      <c r="M13" s="68">
        <v>4333</v>
      </c>
      <c r="N13" s="57" t="s">
        <v>66</v>
      </c>
      <c r="O13" s="57">
        <v>105</v>
      </c>
      <c r="P13" s="69">
        <v>6</v>
      </c>
      <c r="Q13" s="57" t="s">
        <v>50</v>
      </c>
      <c r="R13" s="57" t="s">
        <v>50</v>
      </c>
      <c r="S13" s="57" t="s">
        <v>52</v>
      </c>
      <c r="T13" s="44"/>
    </row>
    <row r="14" spans="1:20" ht="15" customHeight="1" x14ac:dyDescent="0.35">
      <c r="A14" s="44">
        <v>8203438</v>
      </c>
      <c r="B14" s="44" t="s">
        <v>59</v>
      </c>
      <c r="C14" s="45">
        <v>1</v>
      </c>
      <c r="D14" s="46">
        <v>4</v>
      </c>
      <c r="E14" s="47" t="str">
        <f t="shared" si="0"/>
        <v>Tue</v>
      </c>
      <c r="F14" s="64">
        <v>44033</v>
      </c>
      <c r="G14" s="65">
        <v>0.33333333333333331</v>
      </c>
      <c r="H14" s="64">
        <v>44033</v>
      </c>
      <c r="I14" s="65">
        <v>0.75</v>
      </c>
      <c r="J14" s="66" t="s">
        <v>60</v>
      </c>
      <c r="K14" s="67" t="s">
        <v>65</v>
      </c>
      <c r="L14" s="68">
        <v>100</v>
      </c>
      <c r="M14" s="68">
        <v>4333</v>
      </c>
      <c r="N14" s="57" t="s">
        <v>66</v>
      </c>
      <c r="O14" s="57">
        <v>91</v>
      </c>
      <c r="P14" s="69">
        <v>6</v>
      </c>
      <c r="Q14" s="57" t="s">
        <v>50</v>
      </c>
      <c r="R14" s="57" t="s">
        <v>50</v>
      </c>
      <c r="S14" s="57" t="s">
        <v>52</v>
      </c>
      <c r="T14" s="44"/>
    </row>
    <row r="15" spans="1:20" ht="15" customHeight="1" x14ac:dyDescent="0.35">
      <c r="A15" s="44">
        <v>8203440</v>
      </c>
      <c r="B15" s="44" t="s">
        <v>59</v>
      </c>
      <c r="C15" s="45">
        <v>1</v>
      </c>
      <c r="D15" s="46">
        <v>5</v>
      </c>
      <c r="E15" s="47" t="str">
        <f t="shared" si="0"/>
        <v>Sat</v>
      </c>
      <c r="F15" s="64">
        <v>44037</v>
      </c>
      <c r="G15" s="65">
        <v>0.33333333333333331</v>
      </c>
      <c r="H15" s="64">
        <v>44037</v>
      </c>
      <c r="I15" s="65">
        <v>0.75</v>
      </c>
      <c r="J15" s="66" t="s">
        <v>60</v>
      </c>
      <c r="K15" s="67" t="s">
        <v>68</v>
      </c>
      <c r="L15" s="68">
        <v>100</v>
      </c>
      <c r="M15" s="68">
        <v>4333</v>
      </c>
      <c r="N15" s="57" t="s">
        <v>66</v>
      </c>
      <c r="O15" s="57">
        <v>105</v>
      </c>
      <c r="P15" s="69">
        <v>6</v>
      </c>
      <c r="Q15" s="57" t="s">
        <v>50</v>
      </c>
      <c r="R15" s="57" t="s">
        <v>50</v>
      </c>
      <c r="S15" s="57" t="s">
        <v>52</v>
      </c>
      <c r="T15" s="44"/>
    </row>
    <row r="16" spans="1:20" ht="15" customHeight="1" x14ac:dyDescent="0.35">
      <c r="A16" s="44">
        <v>9783576</v>
      </c>
      <c r="B16" s="44" t="s">
        <v>54</v>
      </c>
      <c r="C16" s="45">
        <v>1</v>
      </c>
      <c r="D16" s="46">
        <v>6</v>
      </c>
      <c r="E16" s="47" t="str">
        <f t="shared" si="0"/>
        <v>Wed</v>
      </c>
      <c r="F16" s="60">
        <v>44041</v>
      </c>
      <c r="G16" s="61">
        <v>0.54166666666666663</v>
      </c>
      <c r="H16" s="60">
        <v>44041</v>
      </c>
      <c r="I16" s="61">
        <v>0.625</v>
      </c>
      <c r="J16" s="62" t="s">
        <v>49</v>
      </c>
      <c r="K16" s="63" t="s">
        <v>72</v>
      </c>
      <c r="L16" s="72">
        <v>2894</v>
      </c>
      <c r="M16" s="72">
        <v>111554</v>
      </c>
      <c r="N16" s="73" t="s">
        <v>58</v>
      </c>
      <c r="O16" s="73">
        <v>316</v>
      </c>
      <c r="P16" s="74">
        <v>8.1</v>
      </c>
      <c r="Q16" s="73" t="s">
        <v>53</v>
      </c>
      <c r="R16" s="73" t="s">
        <v>53</v>
      </c>
      <c r="S16" s="73" t="s">
        <v>51</v>
      </c>
      <c r="T16" s="44"/>
    </row>
    <row r="17" spans="1:20" ht="15" customHeight="1" x14ac:dyDescent="0.35">
      <c r="A17" s="44">
        <v>9783564</v>
      </c>
      <c r="B17" s="44" t="s">
        <v>54</v>
      </c>
      <c r="C17" s="45">
        <v>1</v>
      </c>
      <c r="D17" s="46">
        <v>7</v>
      </c>
      <c r="E17" s="47" t="str">
        <f t="shared" si="0"/>
        <v>Wed</v>
      </c>
      <c r="F17" s="58">
        <v>44048</v>
      </c>
      <c r="G17" s="49">
        <v>0.41666666666666669</v>
      </c>
      <c r="H17" s="58">
        <v>44048</v>
      </c>
      <c r="I17" s="49">
        <v>0.5</v>
      </c>
      <c r="J17" s="50" t="s">
        <v>49</v>
      </c>
      <c r="K17" s="51" t="s">
        <v>73</v>
      </c>
      <c r="L17" s="52">
        <v>3132</v>
      </c>
      <c r="M17" s="52">
        <v>111554</v>
      </c>
      <c r="N17" s="44" t="s">
        <v>58</v>
      </c>
      <c r="O17" s="44">
        <v>315.7</v>
      </c>
      <c r="P17" s="55">
        <v>8.1</v>
      </c>
      <c r="Q17" s="44" t="s">
        <v>57</v>
      </c>
      <c r="R17" s="44" t="s">
        <v>57</v>
      </c>
      <c r="S17" s="44" t="s">
        <v>51</v>
      </c>
      <c r="T17" s="44"/>
    </row>
    <row r="18" spans="1:20" x14ac:dyDescent="0.35">
      <c r="A18" s="44">
        <v>9783576</v>
      </c>
      <c r="B18" s="44" t="s">
        <v>54</v>
      </c>
      <c r="C18" s="45">
        <v>1</v>
      </c>
      <c r="D18" s="46">
        <v>8</v>
      </c>
      <c r="E18" s="47" t="str">
        <f t="shared" si="0"/>
        <v>Wed</v>
      </c>
      <c r="F18" s="60">
        <v>44048</v>
      </c>
      <c r="G18" s="61">
        <v>0.54166666666666663</v>
      </c>
      <c r="H18" s="60">
        <v>44048</v>
      </c>
      <c r="I18" s="61">
        <v>0.625</v>
      </c>
      <c r="J18" s="62" t="s">
        <v>49</v>
      </c>
      <c r="K18" s="63" t="s">
        <v>72</v>
      </c>
      <c r="L18" s="72">
        <v>2894</v>
      </c>
      <c r="M18" s="72">
        <v>111554</v>
      </c>
      <c r="N18" s="73" t="s">
        <v>58</v>
      </c>
      <c r="O18" s="73">
        <v>316</v>
      </c>
      <c r="P18" s="74">
        <v>8.1</v>
      </c>
      <c r="Q18" s="73" t="s">
        <v>53</v>
      </c>
      <c r="R18" s="73" t="s">
        <v>53</v>
      </c>
      <c r="S18" s="73" t="s">
        <v>51</v>
      </c>
      <c r="T18" s="44"/>
    </row>
    <row r="19" spans="1:20" ht="15" customHeight="1" x14ac:dyDescent="0.35">
      <c r="A19" s="44">
        <v>8203440</v>
      </c>
      <c r="B19" s="44" t="s">
        <v>59</v>
      </c>
      <c r="C19" s="45">
        <v>1</v>
      </c>
      <c r="D19" s="46">
        <v>9</v>
      </c>
      <c r="E19" s="47" t="str">
        <f t="shared" si="0"/>
        <v>Sat</v>
      </c>
      <c r="F19" s="64">
        <v>44051</v>
      </c>
      <c r="G19" s="65">
        <v>0.33333333333333331</v>
      </c>
      <c r="H19" s="64">
        <v>44051</v>
      </c>
      <c r="I19" s="65">
        <v>0.75</v>
      </c>
      <c r="J19" s="66" t="s">
        <v>60</v>
      </c>
      <c r="K19" s="67" t="s">
        <v>68</v>
      </c>
      <c r="L19" s="68">
        <v>100</v>
      </c>
      <c r="M19" s="68">
        <v>4333</v>
      </c>
      <c r="N19" s="57" t="s">
        <v>66</v>
      </c>
      <c r="O19" s="57">
        <v>105</v>
      </c>
      <c r="P19" s="69">
        <v>6</v>
      </c>
      <c r="Q19" s="57" t="s">
        <v>50</v>
      </c>
      <c r="R19" s="57" t="s">
        <v>50</v>
      </c>
      <c r="S19" s="57" t="s">
        <v>52</v>
      </c>
      <c r="T19" s="44"/>
    </row>
    <row r="20" spans="1:20" ht="15" customHeight="1" x14ac:dyDescent="0.35">
      <c r="A20" s="44">
        <v>8203438</v>
      </c>
      <c r="B20" s="44" t="s">
        <v>59</v>
      </c>
      <c r="C20" s="45">
        <v>1</v>
      </c>
      <c r="D20" s="46">
        <v>10</v>
      </c>
      <c r="E20" s="47" t="str">
        <f t="shared" si="0"/>
        <v>Fri</v>
      </c>
      <c r="F20" s="64">
        <v>44057</v>
      </c>
      <c r="G20" s="65">
        <v>0.33333333333333331</v>
      </c>
      <c r="H20" s="64">
        <v>44057</v>
      </c>
      <c r="I20" s="65">
        <v>0.75</v>
      </c>
      <c r="J20" s="66" t="s">
        <v>60</v>
      </c>
      <c r="K20" s="67" t="s">
        <v>65</v>
      </c>
      <c r="L20" s="68">
        <v>100</v>
      </c>
      <c r="M20" s="68">
        <v>4333</v>
      </c>
      <c r="N20" s="57" t="s">
        <v>66</v>
      </c>
      <c r="O20" s="57">
        <v>91</v>
      </c>
      <c r="P20" s="69">
        <v>6</v>
      </c>
      <c r="Q20" s="57" t="s">
        <v>50</v>
      </c>
      <c r="R20" s="57" t="s">
        <v>50</v>
      </c>
      <c r="S20" s="57" t="s">
        <v>52</v>
      </c>
      <c r="T20" s="44"/>
    </row>
    <row r="21" spans="1:20" x14ac:dyDescent="0.35">
      <c r="A21" s="44">
        <v>8203440</v>
      </c>
      <c r="B21" s="44" t="s">
        <v>59</v>
      </c>
      <c r="C21" s="45">
        <v>1</v>
      </c>
      <c r="D21" s="46">
        <v>11</v>
      </c>
      <c r="E21" s="47" t="str">
        <f t="shared" si="0"/>
        <v>Sat</v>
      </c>
      <c r="F21" s="64">
        <v>44065</v>
      </c>
      <c r="G21" s="65">
        <v>0.33333333333333331</v>
      </c>
      <c r="H21" s="64">
        <v>44065</v>
      </c>
      <c r="I21" s="65">
        <v>0.75</v>
      </c>
      <c r="J21" s="66" t="s">
        <v>60</v>
      </c>
      <c r="K21" s="67" t="s">
        <v>68</v>
      </c>
      <c r="L21" s="68">
        <v>100</v>
      </c>
      <c r="M21" s="68">
        <v>4333</v>
      </c>
      <c r="N21" s="57" t="s">
        <v>66</v>
      </c>
      <c r="O21" s="57">
        <v>105</v>
      </c>
      <c r="P21" s="69">
        <v>6</v>
      </c>
      <c r="Q21" s="57" t="s">
        <v>50</v>
      </c>
      <c r="R21" s="57" t="s">
        <v>50</v>
      </c>
      <c r="S21" s="57" t="s">
        <v>52</v>
      </c>
      <c r="T21" s="44"/>
    </row>
    <row r="22" spans="1:20" ht="15" customHeight="1" x14ac:dyDescent="0.35">
      <c r="A22" s="44">
        <v>8203438</v>
      </c>
      <c r="B22" s="44" t="s">
        <v>59</v>
      </c>
      <c r="C22" s="45">
        <v>1</v>
      </c>
      <c r="D22" s="46">
        <v>12</v>
      </c>
      <c r="E22" s="47" t="str">
        <f t="shared" si="0"/>
        <v>Mon</v>
      </c>
      <c r="F22" s="64">
        <v>44081</v>
      </c>
      <c r="G22" s="65">
        <v>0.33333333333333331</v>
      </c>
      <c r="H22" s="64">
        <v>44081</v>
      </c>
      <c r="I22" s="65">
        <v>0.75</v>
      </c>
      <c r="J22" s="66" t="s">
        <v>60</v>
      </c>
      <c r="K22" s="67" t="s">
        <v>65</v>
      </c>
      <c r="L22" s="68">
        <v>100</v>
      </c>
      <c r="M22" s="68">
        <v>4333</v>
      </c>
      <c r="N22" s="57" t="s">
        <v>66</v>
      </c>
      <c r="O22" s="57">
        <v>91</v>
      </c>
      <c r="P22" s="69">
        <v>6</v>
      </c>
      <c r="Q22" s="57" t="s">
        <v>50</v>
      </c>
      <c r="R22" s="57" t="s">
        <v>50</v>
      </c>
      <c r="S22" s="57" t="s">
        <v>52</v>
      </c>
      <c r="T22" s="44"/>
    </row>
    <row r="23" spans="1:20" ht="15" customHeight="1" x14ac:dyDescent="0.35">
      <c r="A23" s="44">
        <v>8203440</v>
      </c>
      <c r="B23" s="44" t="s">
        <v>59</v>
      </c>
      <c r="C23" s="45">
        <v>1</v>
      </c>
      <c r="D23" s="46">
        <v>13</v>
      </c>
      <c r="E23" s="47" t="str">
        <f t="shared" si="0"/>
        <v>Mon</v>
      </c>
      <c r="F23" s="64">
        <v>44081</v>
      </c>
      <c r="G23" s="65">
        <v>0.33333333333333331</v>
      </c>
      <c r="H23" s="64">
        <v>44081</v>
      </c>
      <c r="I23" s="65">
        <v>0.75</v>
      </c>
      <c r="J23" s="66" t="s">
        <v>60</v>
      </c>
      <c r="K23" s="67" t="s">
        <v>68</v>
      </c>
      <c r="L23" s="68">
        <v>100</v>
      </c>
      <c r="M23" s="68">
        <v>4333</v>
      </c>
      <c r="N23" s="57" t="s">
        <v>66</v>
      </c>
      <c r="O23" s="57">
        <v>105</v>
      </c>
      <c r="P23" s="69">
        <v>6</v>
      </c>
      <c r="Q23" s="57" t="s">
        <v>50</v>
      </c>
      <c r="R23" s="57" t="s">
        <v>50</v>
      </c>
      <c r="S23" s="57" t="s">
        <v>52</v>
      </c>
      <c r="T23" s="44"/>
    </row>
    <row r="24" spans="1:20" ht="15" customHeight="1" x14ac:dyDescent="0.35">
      <c r="A24" s="44">
        <v>8203440</v>
      </c>
      <c r="B24" s="44" t="s">
        <v>59</v>
      </c>
      <c r="C24" s="45">
        <v>1</v>
      </c>
      <c r="D24" s="46">
        <v>14</v>
      </c>
      <c r="E24" s="47" t="str">
        <f t="shared" si="0"/>
        <v>Mon</v>
      </c>
      <c r="F24" s="64">
        <v>44095</v>
      </c>
      <c r="G24" s="65">
        <v>0.33333333333333331</v>
      </c>
      <c r="H24" s="64">
        <v>44095</v>
      </c>
      <c r="I24" s="65">
        <v>0.75</v>
      </c>
      <c r="J24" s="66" t="s">
        <v>60</v>
      </c>
      <c r="K24" s="67" t="s">
        <v>68</v>
      </c>
      <c r="L24" s="68">
        <v>100</v>
      </c>
      <c r="M24" s="68">
        <v>4333</v>
      </c>
      <c r="N24" s="57" t="s">
        <v>66</v>
      </c>
      <c r="O24" s="57">
        <v>105</v>
      </c>
      <c r="P24" s="69">
        <v>6</v>
      </c>
      <c r="Q24" s="57" t="s">
        <v>50</v>
      </c>
      <c r="R24" s="57" t="s">
        <v>70</v>
      </c>
      <c r="S24" s="57" t="s">
        <v>52</v>
      </c>
      <c r="T24" s="44"/>
    </row>
    <row r="25" spans="1:20" ht="15" customHeight="1" x14ac:dyDescent="0.35">
      <c r="A25" s="44">
        <v>9677076</v>
      </c>
      <c r="B25" s="44" t="s">
        <v>59</v>
      </c>
      <c r="C25" s="45">
        <v>1</v>
      </c>
      <c r="D25" s="46">
        <v>15</v>
      </c>
      <c r="E25" s="47" t="str">
        <f t="shared" si="0"/>
        <v>Wed</v>
      </c>
      <c r="F25" s="60">
        <v>44118</v>
      </c>
      <c r="G25" s="61">
        <v>0.29166666666666669</v>
      </c>
      <c r="H25" s="60">
        <v>44118</v>
      </c>
      <c r="I25" s="61">
        <v>0.83333333333333337</v>
      </c>
      <c r="J25" s="62" t="s">
        <v>64</v>
      </c>
      <c r="K25" s="63" t="s">
        <v>63</v>
      </c>
      <c r="L25" s="52">
        <v>4266</v>
      </c>
      <c r="M25" s="52">
        <v>165157</v>
      </c>
      <c r="N25" s="44" t="s">
        <v>62</v>
      </c>
      <c r="O25" s="44">
        <v>326</v>
      </c>
      <c r="P25" s="55">
        <v>8.33</v>
      </c>
      <c r="Q25" s="44" t="s">
        <v>55</v>
      </c>
      <c r="R25" s="44" t="s">
        <v>56</v>
      </c>
      <c r="S25" s="44" t="s">
        <v>52</v>
      </c>
      <c r="T25" s="44"/>
    </row>
    <row r="26" spans="1:20" ht="15" customHeight="1" x14ac:dyDescent="0.35">
      <c r="A26" s="44">
        <v>9817145</v>
      </c>
      <c r="B26" s="44" t="s">
        <v>59</v>
      </c>
      <c r="C26" s="45">
        <v>2</v>
      </c>
      <c r="D26" s="46">
        <v>16</v>
      </c>
      <c r="E26" s="47" t="s">
        <v>74</v>
      </c>
      <c r="F26" s="60">
        <v>44176</v>
      </c>
      <c r="G26" s="61">
        <v>0.52083333333333337</v>
      </c>
      <c r="H26" s="60">
        <v>44177</v>
      </c>
      <c r="I26" s="61">
        <v>0.625</v>
      </c>
      <c r="J26" s="62" t="s">
        <v>49</v>
      </c>
      <c r="K26" s="63" t="s">
        <v>75</v>
      </c>
      <c r="L26" s="52">
        <v>230</v>
      </c>
      <c r="M26" s="52">
        <v>15651</v>
      </c>
      <c r="N26" s="44" t="s">
        <v>71</v>
      </c>
      <c r="O26" s="44">
        <v>139</v>
      </c>
      <c r="P26" s="55">
        <v>5.8</v>
      </c>
      <c r="Q26" s="44" t="s">
        <v>53</v>
      </c>
      <c r="R26" s="44" t="s">
        <v>55</v>
      </c>
      <c r="S26" s="44" t="s">
        <v>52</v>
      </c>
      <c r="T26" s="44"/>
    </row>
    <row r="27" spans="1:20" ht="15" customHeight="1" x14ac:dyDescent="0.35">
      <c r="A27" s="44"/>
      <c r="B27" s="44"/>
      <c r="C27" s="45"/>
      <c r="D27" s="46"/>
      <c r="E27" s="47"/>
      <c r="F27" s="60"/>
      <c r="G27" s="61"/>
      <c r="H27" s="60"/>
      <c r="I27" s="61"/>
      <c r="J27" s="62"/>
      <c r="K27" s="63"/>
      <c r="L27" s="52"/>
      <c r="M27" s="52"/>
      <c r="N27" s="44"/>
      <c r="O27" s="44"/>
      <c r="P27" s="55"/>
      <c r="Q27" s="44"/>
      <c r="R27" s="44"/>
      <c r="S27" s="44"/>
      <c r="T27" s="44"/>
    </row>
    <row r="28" spans="1:20" ht="15" customHeight="1" x14ac:dyDescent="0.35">
      <c r="A28" s="44"/>
      <c r="B28" s="44"/>
      <c r="C28" s="45"/>
      <c r="D28" s="46"/>
      <c r="E28" s="47"/>
      <c r="F28" s="58"/>
      <c r="G28" s="49"/>
      <c r="H28" s="58"/>
      <c r="I28" s="49"/>
      <c r="J28" s="50"/>
      <c r="K28" s="51"/>
      <c r="L28" s="52"/>
      <c r="M28" s="52"/>
      <c r="N28" s="44"/>
      <c r="O28" s="44"/>
      <c r="P28" s="55"/>
      <c r="Q28" s="44"/>
      <c r="R28" s="44"/>
      <c r="S28" s="44"/>
      <c r="T28" s="44"/>
    </row>
    <row r="29" spans="1:20" ht="15" customHeight="1" x14ac:dyDescent="0.35">
      <c r="A29" s="44"/>
      <c r="B29" s="44"/>
      <c r="C29" s="45"/>
      <c r="D29" s="46"/>
      <c r="E29" s="47"/>
      <c r="F29" s="60"/>
      <c r="G29" s="61"/>
      <c r="H29" s="60"/>
      <c r="I29" s="61"/>
      <c r="J29" s="62"/>
      <c r="K29" s="63"/>
      <c r="L29" s="52"/>
      <c r="M29" s="52"/>
      <c r="N29" s="44"/>
      <c r="O29" s="44"/>
      <c r="P29" s="55"/>
      <c r="Q29" s="44"/>
      <c r="R29" s="44"/>
      <c r="S29" s="44"/>
      <c r="T29" s="44"/>
    </row>
    <row r="30" spans="1:20" x14ac:dyDescent="0.35">
      <c r="A30" s="44"/>
      <c r="B30" s="44"/>
      <c r="C30" s="45"/>
      <c r="D30" s="46"/>
      <c r="E30" s="47"/>
      <c r="F30" s="48"/>
      <c r="G30" s="49"/>
      <c r="H30" s="48"/>
      <c r="I30" s="49"/>
      <c r="J30" s="50"/>
      <c r="K30" s="51"/>
      <c r="L30" s="52"/>
      <c r="M30" s="52"/>
      <c r="N30" s="44"/>
      <c r="O30" s="44"/>
      <c r="P30" s="44"/>
      <c r="Q30" s="44"/>
      <c r="R30" s="44"/>
      <c r="S30" s="44"/>
      <c r="T30" s="44"/>
    </row>
    <row r="31" spans="1:20" x14ac:dyDescent="0.35">
      <c r="A31" s="44"/>
      <c r="B31" s="44"/>
      <c r="C31" s="45"/>
      <c r="D31" s="46"/>
      <c r="E31" s="47"/>
      <c r="F31" s="48"/>
      <c r="G31" s="49"/>
      <c r="H31" s="48"/>
      <c r="I31" s="49"/>
      <c r="J31" s="50"/>
      <c r="K31" s="51"/>
      <c r="L31" s="52"/>
      <c r="M31" s="52"/>
      <c r="N31" s="44"/>
      <c r="O31" s="44"/>
      <c r="P31" s="44"/>
      <c r="Q31" s="44"/>
      <c r="R31" s="44"/>
      <c r="S31" s="44"/>
      <c r="T31" s="44"/>
    </row>
    <row r="32" spans="1:20" x14ac:dyDescent="0.35">
      <c r="A32" s="44"/>
      <c r="B32" s="44"/>
      <c r="C32" s="45"/>
      <c r="D32" s="46"/>
      <c r="E32" s="47"/>
      <c r="F32" s="48"/>
      <c r="G32" s="49"/>
      <c r="H32" s="48"/>
      <c r="I32" s="49"/>
      <c r="J32" s="50"/>
      <c r="K32" s="51"/>
      <c r="L32" s="52"/>
      <c r="M32" s="52"/>
      <c r="N32" s="44"/>
      <c r="O32" s="44"/>
      <c r="P32" s="44"/>
      <c r="Q32" s="44"/>
      <c r="R32" s="44"/>
      <c r="S32" s="44"/>
      <c r="T32" s="44"/>
    </row>
    <row r="33" spans="1:20" x14ac:dyDescent="0.35">
      <c r="A33" s="44"/>
      <c r="B33" s="44"/>
      <c r="C33" s="45"/>
      <c r="D33" s="46"/>
      <c r="E33" s="47"/>
      <c r="F33" s="48"/>
      <c r="G33" s="49"/>
      <c r="H33" s="48"/>
      <c r="I33" s="49"/>
      <c r="J33" s="50"/>
      <c r="K33" s="51"/>
      <c r="L33" s="52"/>
      <c r="M33" s="52"/>
      <c r="N33" s="44"/>
      <c r="O33" s="44"/>
      <c r="P33" s="44"/>
      <c r="Q33" s="59"/>
      <c r="R33" s="44"/>
      <c r="S33" s="44"/>
      <c r="T33" s="44"/>
    </row>
    <row r="34" spans="1:20" x14ac:dyDescent="0.35">
      <c r="A34" s="44"/>
      <c r="B34" s="44"/>
      <c r="C34" s="45"/>
      <c r="D34" s="46"/>
      <c r="E34" s="47"/>
      <c r="F34" s="48"/>
      <c r="G34" s="49"/>
      <c r="H34" s="48"/>
      <c r="I34" s="49"/>
      <c r="J34" s="50"/>
      <c r="K34" s="51"/>
      <c r="L34" s="52"/>
      <c r="M34" s="52"/>
      <c r="N34" s="44"/>
      <c r="O34" s="44"/>
      <c r="P34" s="44"/>
      <c r="Q34" s="44"/>
      <c r="R34" s="44"/>
      <c r="S34" s="44"/>
      <c r="T34" s="44"/>
    </row>
    <row r="35" spans="1:20" x14ac:dyDescent="0.35">
      <c r="A35" s="44"/>
      <c r="B35" s="44"/>
      <c r="C35" s="45"/>
      <c r="D35" s="46"/>
      <c r="E35" s="47"/>
      <c r="F35" s="48"/>
      <c r="G35" s="49"/>
      <c r="H35" s="48"/>
      <c r="I35" s="49"/>
      <c r="J35" s="50"/>
      <c r="K35" s="51"/>
      <c r="L35" s="52"/>
      <c r="M35" s="52"/>
      <c r="N35" s="44"/>
      <c r="O35" s="44"/>
      <c r="P35" s="44"/>
      <c r="Q35" s="44"/>
      <c r="R35" s="44"/>
      <c r="S35" s="44"/>
      <c r="T35" s="44"/>
    </row>
    <row r="36" spans="1:20" x14ac:dyDescent="0.35">
      <c r="A36" s="44"/>
      <c r="B36" s="44"/>
      <c r="C36" s="45"/>
      <c r="D36" s="46"/>
      <c r="E36" s="47"/>
      <c r="F36" s="48"/>
      <c r="G36" s="49"/>
      <c r="H36" s="48"/>
      <c r="I36" s="49"/>
      <c r="J36" s="50"/>
      <c r="K36" s="51"/>
      <c r="L36" s="52"/>
      <c r="M36" s="52"/>
      <c r="N36" s="44"/>
      <c r="O36" s="44"/>
      <c r="P36" s="44"/>
      <c r="Q36" s="44"/>
      <c r="R36" s="44"/>
      <c r="S36" s="44"/>
      <c r="T36" s="44"/>
    </row>
    <row r="37" spans="1:20" x14ac:dyDescent="0.35">
      <c r="A37" s="44"/>
      <c r="B37" s="44"/>
      <c r="C37" s="45"/>
      <c r="D37" s="46"/>
      <c r="E37" s="47"/>
      <c r="F37" s="48"/>
      <c r="G37" s="49"/>
      <c r="H37" s="48"/>
      <c r="I37" s="49"/>
      <c r="J37" s="50"/>
      <c r="K37" s="51"/>
      <c r="L37" s="52"/>
      <c r="M37" s="52"/>
      <c r="N37" s="44"/>
      <c r="O37" s="44"/>
      <c r="P37" s="44"/>
      <c r="Q37" s="44"/>
      <c r="R37" s="44"/>
      <c r="S37" s="44"/>
      <c r="T37" s="44"/>
    </row>
    <row r="38" spans="1:20" x14ac:dyDescent="0.35">
      <c r="A38" s="44" t="s">
        <v>61</v>
      </c>
      <c r="B38" s="44" t="s">
        <v>61</v>
      </c>
      <c r="C38" s="45" t="str">
        <f t="shared" ref="C38:C45" si="1">IFERROR(IF(H38,(H38-F38+1),""),"")</f>
        <v/>
      </c>
      <c r="D38" s="46" t="s">
        <v>61</v>
      </c>
      <c r="E38" s="47" t="str">
        <f t="shared" ref="E38:E45" si="2">IFERROR(IF(H38,TEXT(F38,"[$-409]ddd"),""),"")</f>
        <v/>
      </c>
      <c r="F38" s="48" t="s">
        <v>61</v>
      </c>
      <c r="G38" s="49" t="s">
        <v>61</v>
      </c>
      <c r="H38" s="48" t="s">
        <v>61</v>
      </c>
      <c r="I38" s="49" t="s">
        <v>61</v>
      </c>
      <c r="J38" s="50" t="s">
        <v>61</v>
      </c>
      <c r="K38" s="44" t="s">
        <v>61</v>
      </c>
      <c r="L38" s="52" t="s">
        <v>61</v>
      </c>
      <c r="M38" s="52" t="s">
        <v>61</v>
      </c>
      <c r="N38" s="44" t="s">
        <v>61</v>
      </c>
      <c r="O38" s="44" t="s">
        <v>61</v>
      </c>
      <c r="P38" s="44" t="s">
        <v>61</v>
      </c>
      <c r="Q38" s="44" t="s">
        <v>61</v>
      </c>
      <c r="R38" s="44" t="s">
        <v>61</v>
      </c>
      <c r="S38" s="51"/>
      <c r="T38" s="44"/>
    </row>
    <row r="39" spans="1:20" x14ac:dyDescent="0.35">
      <c r="A39" s="44" t="s">
        <v>61</v>
      </c>
      <c r="B39" s="44" t="s">
        <v>61</v>
      </c>
      <c r="C39" s="45" t="str">
        <f t="shared" si="1"/>
        <v/>
      </c>
      <c r="D39" s="46" t="s">
        <v>61</v>
      </c>
      <c r="E39" s="47" t="str">
        <f t="shared" si="2"/>
        <v/>
      </c>
      <c r="F39" s="48" t="s">
        <v>61</v>
      </c>
      <c r="G39" s="49" t="s">
        <v>61</v>
      </c>
      <c r="H39" s="48" t="s">
        <v>61</v>
      </c>
      <c r="I39" s="49" t="s">
        <v>61</v>
      </c>
      <c r="J39" s="50" t="s">
        <v>61</v>
      </c>
      <c r="K39" s="44" t="s">
        <v>61</v>
      </c>
      <c r="L39" s="52" t="s">
        <v>61</v>
      </c>
      <c r="M39" s="52" t="s">
        <v>61</v>
      </c>
      <c r="N39" s="44" t="s">
        <v>61</v>
      </c>
      <c r="O39" s="44" t="s">
        <v>61</v>
      </c>
      <c r="P39" s="44" t="s">
        <v>61</v>
      </c>
      <c r="Q39" s="44" t="s">
        <v>61</v>
      </c>
      <c r="R39" s="44" t="s">
        <v>61</v>
      </c>
      <c r="S39" s="51"/>
      <c r="T39" s="44"/>
    </row>
    <row r="40" spans="1:20" x14ac:dyDescent="0.35">
      <c r="A40" s="44" t="s">
        <v>61</v>
      </c>
      <c r="B40" s="44" t="s">
        <v>61</v>
      </c>
      <c r="C40" s="45" t="str">
        <f t="shared" si="1"/>
        <v/>
      </c>
      <c r="D40" s="46" t="s">
        <v>61</v>
      </c>
      <c r="E40" s="47" t="str">
        <f t="shared" si="2"/>
        <v/>
      </c>
      <c r="F40" s="48" t="s">
        <v>61</v>
      </c>
      <c r="G40" s="49" t="s">
        <v>61</v>
      </c>
      <c r="H40" s="48" t="s">
        <v>61</v>
      </c>
      <c r="I40" s="49" t="s">
        <v>61</v>
      </c>
      <c r="J40" s="50" t="s">
        <v>61</v>
      </c>
      <c r="K40" s="44" t="s">
        <v>61</v>
      </c>
      <c r="L40" s="52" t="s">
        <v>61</v>
      </c>
      <c r="M40" s="52" t="s">
        <v>61</v>
      </c>
      <c r="N40" s="44" t="s">
        <v>61</v>
      </c>
      <c r="O40" s="44" t="s">
        <v>61</v>
      </c>
      <c r="P40" s="44" t="s">
        <v>61</v>
      </c>
      <c r="Q40" s="44" t="s">
        <v>61</v>
      </c>
      <c r="R40" s="44" t="s">
        <v>61</v>
      </c>
      <c r="S40" s="51"/>
      <c r="T40" s="44"/>
    </row>
    <row r="41" spans="1:20" x14ac:dyDescent="0.35">
      <c r="A41" s="44" t="s">
        <v>61</v>
      </c>
      <c r="B41" s="44" t="s">
        <v>61</v>
      </c>
      <c r="C41" s="45" t="str">
        <f t="shared" si="1"/>
        <v/>
      </c>
      <c r="D41" s="46" t="s">
        <v>61</v>
      </c>
      <c r="E41" s="47" t="str">
        <f t="shared" si="2"/>
        <v/>
      </c>
      <c r="F41" s="48" t="s">
        <v>61</v>
      </c>
      <c r="G41" s="49" t="s">
        <v>61</v>
      </c>
      <c r="H41" s="48" t="s">
        <v>61</v>
      </c>
      <c r="I41" s="49" t="s">
        <v>61</v>
      </c>
      <c r="J41" s="50" t="s">
        <v>61</v>
      </c>
      <c r="K41" s="44" t="s">
        <v>61</v>
      </c>
      <c r="L41" s="52" t="s">
        <v>61</v>
      </c>
      <c r="M41" s="52" t="s">
        <v>61</v>
      </c>
      <c r="N41" s="44" t="s">
        <v>61</v>
      </c>
      <c r="O41" s="44" t="s">
        <v>61</v>
      </c>
      <c r="P41" s="44" t="s">
        <v>61</v>
      </c>
      <c r="Q41" s="44" t="s">
        <v>61</v>
      </c>
      <c r="R41" s="44" t="s">
        <v>61</v>
      </c>
      <c r="S41" s="51"/>
      <c r="T41" s="44"/>
    </row>
    <row r="42" spans="1:20" x14ac:dyDescent="0.35">
      <c r="A42" s="44" t="s">
        <v>61</v>
      </c>
      <c r="B42" s="44" t="s">
        <v>61</v>
      </c>
      <c r="C42" s="45" t="str">
        <f t="shared" si="1"/>
        <v/>
      </c>
      <c r="D42" s="46" t="s">
        <v>61</v>
      </c>
      <c r="E42" s="47" t="str">
        <f t="shared" si="2"/>
        <v/>
      </c>
      <c r="F42" s="48" t="s">
        <v>61</v>
      </c>
      <c r="G42" s="49" t="s">
        <v>61</v>
      </c>
      <c r="H42" s="48" t="s">
        <v>61</v>
      </c>
      <c r="I42" s="49" t="s">
        <v>61</v>
      </c>
      <c r="J42" s="50" t="s">
        <v>61</v>
      </c>
      <c r="K42" s="44" t="s">
        <v>61</v>
      </c>
      <c r="L42" s="52" t="s">
        <v>61</v>
      </c>
      <c r="M42" s="52" t="s">
        <v>61</v>
      </c>
      <c r="N42" s="44" t="s">
        <v>61</v>
      </c>
      <c r="O42" s="44" t="s">
        <v>61</v>
      </c>
      <c r="P42" s="44" t="s">
        <v>61</v>
      </c>
      <c r="Q42" s="44" t="s">
        <v>61</v>
      </c>
      <c r="R42" s="44" t="s">
        <v>61</v>
      </c>
      <c r="S42" s="51"/>
      <c r="T42" s="44"/>
    </row>
    <row r="43" spans="1:20" x14ac:dyDescent="0.35">
      <c r="A43" s="44" t="s">
        <v>61</v>
      </c>
      <c r="B43" s="44" t="s">
        <v>61</v>
      </c>
      <c r="C43" s="45" t="str">
        <f t="shared" si="1"/>
        <v/>
      </c>
      <c r="D43" s="46" t="s">
        <v>61</v>
      </c>
      <c r="E43" s="47" t="str">
        <f t="shared" si="2"/>
        <v/>
      </c>
      <c r="F43" s="48" t="s">
        <v>61</v>
      </c>
      <c r="G43" s="49" t="s">
        <v>61</v>
      </c>
      <c r="H43" s="48" t="s">
        <v>61</v>
      </c>
      <c r="I43" s="49" t="s">
        <v>61</v>
      </c>
      <c r="J43" s="50" t="s">
        <v>61</v>
      </c>
      <c r="K43" s="44" t="s">
        <v>61</v>
      </c>
      <c r="L43" s="52" t="s">
        <v>61</v>
      </c>
      <c r="M43" s="52" t="s">
        <v>61</v>
      </c>
      <c r="N43" s="44" t="s">
        <v>61</v>
      </c>
      <c r="O43" s="44" t="s">
        <v>61</v>
      </c>
      <c r="P43" s="44" t="s">
        <v>61</v>
      </c>
      <c r="Q43" s="44" t="s">
        <v>61</v>
      </c>
      <c r="R43" s="44" t="s">
        <v>61</v>
      </c>
      <c r="S43" s="51"/>
      <c r="T43" s="44"/>
    </row>
    <row r="44" spans="1:20" x14ac:dyDescent="0.35">
      <c r="A44" s="44" t="s">
        <v>61</v>
      </c>
      <c r="B44" s="44" t="s">
        <v>61</v>
      </c>
      <c r="C44" s="45" t="str">
        <f t="shared" si="1"/>
        <v/>
      </c>
      <c r="D44" s="46" t="s">
        <v>61</v>
      </c>
      <c r="E44" s="47" t="str">
        <f t="shared" si="2"/>
        <v/>
      </c>
      <c r="F44" s="48" t="s">
        <v>61</v>
      </c>
      <c r="G44" s="49" t="s">
        <v>61</v>
      </c>
      <c r="H44" s="48" t="s">
        <v>61</v>
      </c>
      <c r="I44" s="49" t="s">
        <v>61</v>
      </c>
      <c r="J44" s="50" t="s">
        <v>61</v>
      </c>
      <c r="K44" s="44" t="s">
        <v>61</v>
      </c>
      <c r="L44" s="52" t="s">
        <v>61</v>
      </c>
      <c r="M44" s="52" t="s">
        <v>61</v>
      </c>
      <c r="N44" s="44" t="s">
        <v>61</v>
      </c>
      <c r="O44" s="44" t="s">
        <v>61</v>
      </c>
      <c r="P44" s="44" t="s">
        <v>61</v>
      </c>
      <c r="Q44" s="44" t="s">
        <v>61</v>
      </c>
      <c r="R44" s="44" t="s">
        <v>61</v>
      </c>
      <c r="S44" s="51"/>
      <c r="T44" s="44"/>
    </row>
    <row r="45" spans="1:20" x14ac:dyDescent="0.35">
      <c r="A45" s="44" t="s">
        <v>61</v>
      </c>
      <c r="B45" s="44" t="s">
        <v>61</v>
      </c>
      <c r="C45" s="45" t="str">
        <f t="shared" si="1"/>
        <v/>
      </c>
      <c r="D45" s="46" t="s">
        <v>61</v>
      </c>
      <c r="E45" s="47" t="str">
        <f t="shared" si="2"/>
        <v/>
      </c>
      <c r="F45" s="48" t="s">
        <v>61</v>
      </c>
      <c r="G45" s="49" t="s">
        <v>61</v>
      </c>
      <c r="H45" s="48" t="s">
        <v>61</v>
      </c>
      <c r="I45" s="49" t="s">
        <v>61</v>
      </c>
      <c r="J45" s="50" t="s">
        <v>61</v>
      </c>
      <c r="K45" s="44" t="s">
        <v>61</v>
      </c>
      <c r="L45" s="52" t="s">
        <v>61</v>
      </c>
      <c r="M45" s="52" t="s">
        <v>61</v>
      </c>
      <c r="N45" s="44" t="s">
        <v>61</v>
      </c>
      <c r="O45" s="44" t="s">
        <v>61</v>
      </c>
      <c r="P45" s="44" t="s">
        <v>61</v>
      </c>
      <c r="Q45" s="44" t="s">
        <v>61</v>
      </c>
      <c r="R45" s="44" t="s">
        <v>61</v>
      </c>
      <c r="S45" s="51"/>
      <c r="T45" s="44"/>
    </row>
  </sheetData>
  <autoFilter ref="A10:T29">
    <sortState ref="A11:T47">
      <sortCondition ref="F10:F47"/>
    </sortState>
  </autoFilter>
  <mergeCells count="7">
    <mergeCell ref="H1:R1"/>
    <mergeCell ref="S1:S2"/>
    <mergeCell ref="H2:R2"/>
    <mergeCell ref="D4:K4"/>
    <mergeCell ref="M4:M5"/>
    <mergeCell ref="O4:P5"/>
    <mergeCell ref="D5:K5"/>
  </mergeCells>
  <conditionalFormatting sqref="C13:C37">
    <cfRule type="cellIs" dxfId="2" priority="4" operator="greaterThan">
      <formula>1</formula>
    </cfRule>
  </conditionalFormatting>
  <conditionalFormatting sqref="C38:C45">
    <cfRule type="cellIs" dxfId="1" priority="3" operator="greaterThan">
      <formula>1</formula>
    </cfRule>
  </conditionalFormatting>
  <conditionalFormatting sqref="C11:C12">
    <cfRule type="cellIs" dxfId="0" priority="2" operator="greaterThan">
      <formula>1</formula>
    </cfRule>
  </conditionalFormatting>
  <pageMargins left="0.23622047244094491" right="0.23622047244094491" top="0.35433070866141736" bottom="0.47244094488188981" header="0.31496062992125984" footer="0.31496062992125984"/>
  <pageSetup paperSize="8" scale="84" fitToHeight="0" orientation="portrait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2020</vt:lpstr>
      <vt:lpstr>Total</vt:lpstr>
      <vt:lpstr>'2020'!Utskriftsområde</vt:lpstr>
      <vt:lpstr>'2020'!Utskriftstitler</vt:lpstr>
    </vt:vector>
  </TitlesOfParts>
  <Company>Oslo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Meld inn i Domenet</dc:creator>
  <cp:lastModifiedBy>Meld inn i Domenet</cp:lastModifiedBy>
  <cp:lastPrinted>2020-08-06T11:53:46Z</cp:lastPrinted>
  <dcterms:created xsi:type="dcterms:W3CDTF">2019-07-15T05:59:00Z</dcterms:created>
  <dcterms:modified xsi:type="dcterms:W3CDTF">2020-08-31T08:46:43Z</dcterms:modified>
</cp:coreProperties>
</file>